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W:\Handbuch\Wissensbausteine\Finanzplanung\48-Finanzplanung\Vorlagen\"/>
    </mc:Choice>
  </mc:AlternateContent>
  <xr:revisionPtr revIDLastSave="0" documentId="13_ncr:1_{002F6602-DC00-47E3-BF90-CF70A282B2AC}" xr6:coauthVersionLast="47" xr6:coauthVersionMax="47" xr10:uidLastSave="{00000000-0000-0000-0000-000000000000}"/>
  <bookViews>
    <workbookView xWindow="4860" yWindow="340" windowWidth="28750" windowHeight="20100" xr2:uid="{00000000-000D-0000-FFFF-FFFF00000000}"/>
  </bookViews>
  <sheets>
    <sheet name="Finanzplan Tagesbasis" sheetId="2" r:id="rId1"/>
    <sheet name="Hinweise" sheetId="3" r:id="rId2"/>
  </sheets>
  <definedNames>
    <definedName name="_xlnm.Print_Area" localSheetId="0">'Finanzplan Tagesbasis'!$D$1:$K$42</definedName>
    <definedName name="_xlnm.Print_Titles" localSheetId="0">'Finanzplan Tagesbasis'!$D:$D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 l="1"/>
  <c r="A21" i="2" l="1"/>
  <c r="M39" i="2" l="1"/>
  <c r="S39" i="2"/>
  <c r="R39" i="2"/>
  <c r="S37" i="2"/>
  <c r="R37" i="2"/>
  <c r="Q37" i="2"/>
  <c r="P37" i="2"/>
  <c r="O37" i="2"/>
  <c r="O39" i="2" s="1"/>
  <c r="N37" i="2"/>
  <c r="N39" i="2" s="1"/>
  <c r="M37" i="2"/>
  <c r="S18" i="2"/>
  <c r="R18" i="2"/>
  <c r="Q18" i="2"/>
  <c r="P18" i="2"/>
  <c r="O18" i="2"/>
  <c r="N18" i="2"/>
  <c r="M18" i="2"/>
  <c r="K39" i="2"/>
  <c r="E37" i="2"/>
  <c r="E39" i="2" s="1"/>
  <c r="E40" i="2" s="1"/>
  <c r="E6" i="2" s="1"/>
  <c r="B18" i="2"/>
  <c r="D5" i="2" s="1"/>
  <c r="E4" i="2"/>
  <c r="E5" i="2" s="1"/>
  <c r="K37" i="2"/>
  <c r="J37" i="2"/>
  <c r="J39" i="2" s="1"/>
  <c r="I37" i="2"/>
  <c r="I39" i="2" s="1"/>
  <c r="H37" i="2"/>
  <c r="H39" i="2" s="1"/>
  <c r="G37" i="2"/>
  <c r="G39" i="2" s="1"/>
  <c r="F37" i="2"/>
  <c r="F39" i="2" s="1"/>
  <c r="K18" i="2"/>
  <c r="J18" i="2"/>
  <c r="I18" i="2"/>
  <c r="H18" i="2"/>
  <c r="G18" i="2"/>
  <c r="F18" i="2"/>
  <c r="E18" i="2"/>
  <c r="F4" i="2" l="1"/>
  <c r="F5" i="2" s="1"/>
  <c r="P39" i="2"/>
  <c r="F40" i="2"/>
  <c r="F6" i="2" s="1"/>
  <c r="G40" i="2" s="1"/>
  <c r="Q39" i="2"/>
  <c r="G4" i="2"/>
  <c r="E42" i="2" l="1"/>
  <c r="F42" i="2"/>
  <c r="H4" i="2"/>
  <c r="G5" i="2"/>
  <c r="I4" i="2" l="1"/>
  <c r="H5" i="2"/>
  <c r="J4" i="2" l="1"/>
  <c r="I5" i="2"/>
  <c r="J5" i="2" l="1"/>
  <c r="K4" i="2"/>
  <c r="K5" i="2" l="1"/>
  <c r="M4" i="2"/>
  <c r="M5" i="2" l="1"/>
  <c r="N4" i="2"/>
  <c r="G6" i="2"/>
  <c r="H40" i="2" s="1"/>
  <c r="H42" i="2" s="1"/>
  <c r="G42" i="2"/>
  <c r="O4" i="2" l="1"/>
  <c r="N5" i="2"/>
  <c r="H6" i="2"/>
  <c r="I40" i="2" s="1"/>
  <c r="I6" i="2" s="1"/>
  <c r="J40" i="2" s="1"/>
  <c r="J42" i="2" s="1"/>
  <c r="P4" i="2" l="1"/>
  <c r="O5" i="2"/>
  <c r="I42" i="2"/>
  <c r="J6" i="2"/>
  <c r="K40" i="2" s="1"/>
  <c r="K6" i="2" s="1"/>
  <c r="M40" i="2" s="1"/>
  <c r="Q4" i="2" l="1"/>
  <c r="P5" i="2"/>
  <c r="M42" i="2"/>
  <c r="M6" i="2"/>
  <c r="N40" i="2" s="1"/>
  <c r="K42" i="2"/>
  <c r="Q5" i="2" l="1"/>
  <c r="R4" i="2"/>
  <c r="N6" i="2"/>
  <c r="O40" i="2" s="1"/>
  <c r="N42" i="2"/>
  <c r="S4" i="2" l="1"/>
  <c r="S5" i="2" s="1"/>
  <c r="R5" i="2"/>
  <c r="O6" i="2"/>
  <c r="P40" i="2" s="1"/>
  <c r="O42" i="2"/>
  <c r="P6" i="2" l="1"/>
  <c r="Q40" i="2" s="1"/>
  <c r="P42" i="2"/>
  <c r="Q6" i="2" l="1"/>
  <c r="R40" i="2" s="1"/>
  <c r="Q42" i="2"/>
  <c r="R6" i="2" l="1"/>
  <c r="S40" i="2" s="1"/>
  <c r="R42" i="2"/>
  <c r="S42" i="2" l="1"/>
  <c r="S6" i="2"/>
</calcChain>
</file>

<file path=xl/sharedStrings.xml><?xml version="1.0" encoding="utf-8"?>
<sst xmlns="http://schemas.openxmlformats.org/spreadsheetml/2006/main" count="60" uniqueCount="60">
  <si>
    <t>Einzahlungen</t>
  </si>
  <si>
    <t>Auszahlungen</t>
  </si>
  <si>
    <t>Endbestand</t>
  </si>
  <si>
    <t>Mindestbestand</t>
  </si>
  <si>
    <t>Summe Einzahlungen</t>
  </si>
  <si>
    <t>Summe Auszahlungen</t>
  </si>
  <si>
    <t>Sonstige Erträge</t>
  </si>
  <si>
    <t>Saldo</t>
  </si>
  <si>
    <t>Barmittel Bestand Wochenbeginn</t>
  </si>
  <si>
    <t>Erfassung der Barmittelbestände</t>
  </si>
  <si>
    <t>Kasse / Konto</t>
  </si>
  <si>
    <t>Kontostand</t>
  </si>
  <si>
    <t>Summe Bestand</t>
  </si>
  <si>
    <t>Kasse</t>
  </si>
  <si>
    <t>Volksbank</t>
  </si>
  <si>
    <t>Sparkasse</t>
  </si>
  <si>
    <t>XY-Bank</t>
  </si>
  <si>
    <t>Einnahmen Verkäufe</t>
  </si>
  <si>
    <t>Zuschüsse</t>
  </si>
  <si>
    <t>Geldbedarf</t>
  </si>
  <si>
    <t>Start:</t>
  </si>
  <si>
    <t>Heute:</t>
  </si>
  <si>
    <t>Personal (Löhne, Gehälter)</t>
  </si>
  <si>
    <t>Sozialversicherung</t>
  </si>
  <si>
    <t>Lohnsteuer</t>
  </si>
  <si>
    <t>Strom, Gas</t>
  </si>
  <si>
    <t>Miete, Nebenkosten</t>
  </si>
  <si>
    <t>Umsatzsteuer (Vorauszahlungen)</t>
  </si>
  <si>
    <t>Steuern</t>
  </si>
  <si>
    <t>Versicherungen</t>
  </si>
  <si>
    <t>Fahrzeuge</t>
  </si>
  <si>
    <t>Tilgung</t>
  </si>
  <si>
    <t>Zinsen (Kredite)</t>
  </si>
  <si>
    <t>Rechnungen Lieferanten</t>
  </si>
  <si>
    <t>Liquiditätsplanung auf Tagesbasis für zwei Wochen: Entwicklung Kassenbestand (Plan-Ist)</t>
  </si>
  <si>
    <t>siehe Erläuterungen zur Nutzung dieser Tabelle  im Tabellenblatt Hinweise</t>
  </si>
  <si>
    <t>Kapitalbedarf</t>
  </si>
  <si>
    <t>Barmittel Ende des Tages →</t>
  </si>
  <si>
    <t>Liquiditätsplanung Tagesbasis</t>
  </si>
  <si>
    <r>
      <t xml:space="preserve">Legen Sie fest, welche Woche Sie planen. Erfassen Sie das </t>
    </r>
    <r>
      <rPr>
        <b/>
        <sz val="12"/>
        <rFont val="Calibri"/>
        <family val="2"/>
      </rPr>
      <t>Startdatum</t>
    </r>
    <r>
      <rPr>
        <sz val="12"/>
        <rFont val="Calibri"/>
        <family val="2"/>
      </rPr>
      <t xml:space="preserve"> in Zelle B5.</t>
    </r>
  </si>
  <si>
    <r>
      <t xml:space="preserve">Ermitteln Sie sämtliche </t>
    </r>
    <r>
      <rPr>
        <b/>
        <sz val="12"/>
        <rFont val="Calibri"/>
        <family val="2"/>
      </rPr>
      <t>Barmittelbestände</t>
    </r>
    <r>
      <rPr>
        <sz val="12"/>
        <rFont val="Calibri"/>
        <family val="2"/>
      </rPr>
      <t>. Wie viel Geld befindet sich:</t>
    </r>
  </si>
  <si>
    <r>
      <t>·</t>
    </r>
    <r>
      <rPr>
        <sz val="7"/>
        <rFont val="Times New Roman"/>
        <family val="1"/>
      </rPr>
      <t xml:space="preserve">       </t>
    </r>
    <r>
      <rPr>
        <sz val="12"/>
        <rFont val="Calibri"/>
        <family val="2"/>
      </rPr>
      <t>in der Kasse (Bargeld)</t>
    </r>
  </si>
  <si>
    <r>
      <t>·</t>
    </r>
    <r>
      <rPr>
        <sz val="7"/>
        <rFont val="Times New Roman"/>
        <family val="1"/>
      </rPr>
      <t xml:space="preserve">       </t>
    </r>
    <r>
      <rPr>
        <sz val="12"/>
        <rFont val="Calibri"/>
        <family val="2"/>
      </rPr>
      <t>auf den einzelnen Girokonten</t>
    </r>
  </si>
  <si>
    <r>
      <t>·</t>
    </r>
    <r>
      <rPr>
        <sz val="7"/>
        <rFont val="Times New Roman"/>
        <family val="1"/>
      </rPr>
      <t xml:space="preserve">       </t>
    </r>
    <r>
      <rPr>
        <sz val="12"/>
        <rFont val="Calibri"/>
        <family val="2"/>
      </rPr>
      <t>auf Festgeldkonten, auf die sie täglich zugreifen können</t>
    </r>
  </si>
  <si>
    <t>Erfassen Sie diese Barmittelbestände in den Zellen A9 bis B17.</t>
  </si>
  <si>
    <r>
      <t xml:space="preserve">Klären Sie, mit welchen </t>
    </r>
    <r>
      <rPr>
        <b/>
        <sz val="12"/>
        <rFont val="Calibri"/>
        <family val="2"/>
      </rPr>
      <t>Einzahlungen</t>
    </r>
    <r>
      <rPr>
        <sz val="12"/>
        <rFont val="Calibri"/>
        <family val="2"/>
      </rPr>
      <t xml:space="preserve"> Sie rechnen können und an welchem Tag diese auf Ihrem Konto eingehen (Wertstellung der Bank). Erfassen Sie sämtliche Einzahlungen (Geldzugänge) für den Tag, an dem Sie selbst darüber verfügen können, um Auszahlungen vorzunehmen. Tragen Sie dies in die Zellen D9 bis S17 ein.</t>
    </r>
  </si>
  <si>
    <r>
      <t xml:space="preserve">Klären Sie, welche </t>
    </r>
    <r>
      <rPr>
        <b/>
        <sz val="12"/>
        <rFont val="Calibri"/>
        <family val="2"/>
      </rPr>
      <t>Auszahlungen</t>
    </r>
    <r>
      <rPr>
        <sz val="12"/>
        <rFont val="Calibri"/>
        <family val="2"/>
      </rPr>
      <t xml:space="preserve"> im Laufe der Woche notwendig sind. Achten Sie dabei auf:</t>
    </r>
  </si>
  <si>
    <r>
      <t>·</t>
    </r>
    <r>
      <rPr>
        <sz val="7"/>
        <rFont val="Times New Roman"/>
        <family val="1"/>
      </rPr>
      <t xml:space="preserve">       </t>
    </r>
    <r>
      <rPr>
        <sz val="12"/>
        <rFont val="Calibri"/>
        <family val="2"/>
      </rPr>
      <t>Lastschrifteinzüge</t>
    </r>
  </si>
  <si>
    <r>
      <t>·</t>
    </r>
    <r>
      <rPr>
        <sz val="7"/>
        <rFont val="Times New Roman"/>
        <family val="1"/>
      </rPr>
      <t xml:space="preserve">       </t>
    </r>
    <r>
      <rPr>
        <sz val="12"/>
        <rFont val="Calibri"/>
        <family val="2"/>
      </rPr>
      <t>Daueraufträge</t>
    </r>
  </si>
  <si>
    <r>
      <t>·</t>
    </r>
    <r>
      <rPr>
        <sz val="7"/>
        <rFont val="Times New Roman"/>
        <family val="1"/>
      </rPr>
      <t xml:space="preserve">       </t>
    </r>
    <r>
      <rPr>
        <sz val="12"/>
        <rFont val="Calibri"/>
        <family val="2"/>
      </rPr>
      <t>Rechnungen, die Sie bezahlen müssen</t>
    </r>
  </si>
  <si>
    <t>Erfassen Sie sämtliche Auszahlungen in den Zellen E21 bis S36. Einige typische Auszahlungsarten sind in der Spalte D bereits eingetragen.</t>
  </si>
  <si>
    <t>Erfassen Sie alle Einzahlungen und Auszahlungen jeweils in Bruttobeträgen, inklusive Umsatzsteuer. Beachten Sie dann, dass Sie die Umsatzsteuer regelmäßig ans Finanzamt abführen müssen (Umsatzsteuervorauszahlung). Klären Sie, wann genau diese vom Finanzamt abgebucht werden bzw. wann Sie diese überweisen.</t>
  </si>
  <si>
    <r>
      <t xml:space="preserve">Sie erkennen am </t>
    </r>
    <r>
      <rPr>
        <b/>
        <sz val="12"/>
        <rFont val="Calibri"/>
        <family val="2"/>
      </rPr>
      <t>Saldo</t>
    </r>
    <r>
      <rPr>
        <sz val="12"/>
        <rFont val="Calibri"/>
        <family val="2"/>
      </rPr>
      <t xml:space="preserve"> (Zeile 39), an welchen Tagen Sie mehr einnehmen als ausgeben und umgekehrt. Gemeinsam mit dem Anfangsbestand an Barmitteln und dem jeweiligen </t>
    </r>
    <r>
      <rPr>
        <b/>
        <sz val="12"/>
        <rFont val="Calibri"/>
        <family val="2"/>
      </rPr>
      <t>Endbestand</t>
    </r>
    <r>
      <rPr>
        <sz val="12"/>
        <rFont val="Calibri"/>
        <family val="2"/>
      </rPr>
      <t xml:space="preserve"> am Vortag ergibt sich dann der Endbestand (Zeile 40). Dieser wird oben in der Tabelle (Zeile 6) für den jeweiligen Tag angezeigt.</t>
    </r>
  </si>
  <si>
    <r>
      <t xml:space="preserve">Falls einige Zahlungen unsicher sind, sollten Sie mit einem Puffer an Barmitteln rechnen. Dies ist der </t>
    </r>
    <r>
      <rPr>
        <b/>
        <sz val="12"/>
        <rFont val="Calibri"/>
        <family val="2"/>
      </rPr>
      <t>Mindestbestand</t>
    </r>
    <r>
      <rPr>
        <sz val="12"/>
        <rFont val="Calibri"/>
        <family val="2"/>
      </rPr>
      <t xml:space="preserve">, den Sie in den Zellen E41 bis S41 eintragen. Daraus ergibt sich in Zeile 42 der Geldbedarf (Kapitalbedarf) für den jeweiligen Tag. In Zelle A21 erkennen Sie, welchen Kapitalbedarf Sie für den betrachteten Zeitraum maximal haben. Diesen Betrag müssen Sie beschaffen; zum Beispiel durch einen Dispo-Kredit. </t>
    </r>
  </si>
  <si>
    <r>
      <t xml:space="preserve">Ist der </t>
    </r>
    <r>
      <rPr>
        <b/>
        <sz val="12"/>
        <rFont val="Calibri"/>
        <family val="2"/>
      </rPr>
      <t>Geldbedarf</t>
    </r>
    <r>
      <rPr>
        <sz val="12"/>
        <rFont val="Calibri"/>
        <family val="2"/>
      </rPr>
      <t xml:space="preserve"> negativ (rot), dann müssen Sie dringend handeln. Möglich sind beispielsweise:</t>
    </r>
  </si>
  <si>
    <r>
      <t>·</t>
    </r>
    <r>
      <rPr>
        <sz val="7"/>
        <rFont val="Times New Roman"/>
        <family val="1"/>
      </rPr>
      <t xml:space="preserve">       </t>
    </r>
    <r>
      <rPr>
        <sz val="12"/>
        <rFont val="Calibri"/>
        <family val="2"/>
      </rPr>
      <t>Gespräch mit der Hausbank zur Einräumung eines Dispokredits</t>
    </r>
  </si>
  <si>
    <r>
      <t>·</t>
    </r>
    <r>
      <rPr>
        <sz val="7"/>
        <rFont val="Times New Roman"/>
        <family val="1"/>
      </rPr>
      <t xml:space="preserve">       </t>
    </r>
    <r>
      <rPr>
        <sz val="12"/>
        <rFont val="Calibri"/>
        <family val="2"/>
      </rPr>
      <t>Einzahlung vom Privatkonto (unbedingt mit Steuerberater abstimmen)</t>
    </r>
  </si>
  <si>
    <r>
      <t>·</t>
    </r>
    <r>
      <rPr>
        <sz val="7"/>
        <rFont val="Times New Roman"/>
        <family val="1"/>
      </rPr>
      <t xml:space="preserve">       </t>
    </r>
    <r>
      <rPr>
        <sz val="12"/>
        <rFont val="Calibri"/>
        <family val="2"/>
      </rPr>
      <t>Anruf Kunden zur (vorzeitigen) Zahlung Ihrer Rechnung</t>
    </r>
  </si>
  <si>
    <t xml:space="preserve">Erfassen Sie mit dieser Vorlage damit die Entwicklung im Zeitraum von zwei Wochen. Aktualisieren Sie die Daten täglich. Einzahlungen und Auszahlungen der vergangenen Tage entsprechen den Ist-Daten. Einzahlungen und Auszahlungen der kommenden Tage sind Plan-Daten, die Sie täglich prüfen und anpassen – je nachdem, welche Geschäftsvorfälle sich ergeben haben. </t>
  </si>
  <si>
    <t>Am Ende der ersten Woche kopieren Sie das Tabellenblatt für den Zeitraum der darauffolgenden beiden Wochen und planen Einzahlungen und Auszahlungen entsprechend. So haben Sie immer einen guten Überblick über die nächsten zwei bis vier Wochen und Ihren Barmittelbestand – sowie den dringenden Handlungsbedarf.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</si>
</sst>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164" formatCode="mmm/\ yy"/>
    <numFmt numFmtId="165" formatCode="#,##0_ ;[Red]\-#,##0\ "/>
    <numFmt numFmtId="166" formatCode="#,##0.00_ ;[Red]\-#,##0.00\ "/>
    <numFmt numFmtId="167" formatCode="dddd"/>
    <numFmt numFmtId="168" formatCode="_-* #,##0.00\ [$€-407]_-;\-* #,##0.00\ [$€-407]_-;_-* &quot;-&quot;??\ [$€-407]_-;_-@_-"/>
  </numFmts>
  <fonts count="15" x14ac:knownFonts="1">
    <font>
      <sz val="10"/>
      <name val="Arial"/>
      <family val="2"/>
    </font>
    <font>
      <sz val="10"/>
      <name val="Arial"/>
      <family val="2"/>
    </font>
    <font>
      <sz val="11"/>
      <color indexed="8"/>
      <name val="Calibri"/>
      <family val="2"/>
      <scheme val="minor"/>
    </font>
    <font>
      <sz val="18"/>
      <color indexed="8"/>
      <name val="Calibri"/>
      <family val="2"/>
      <scheme val="minor"/>
    </font>
    <font>
      <b/>
      <sz val="24"/>
      <color indexed="8"/>
      <name val="Calibri"/>
      <family val="2"/>
      <scheme val="minor"/>
    </font>
    <font>
      <sz val="10"/>
      <name val="Calibri"/>
      <family val="2"/>
      <scheme val="minor"/>
    </font>
    <font>
      <sz val="14"/>
      <color indexed="8"/>
      <name val="Calibri"/>
      <family val="2"/>
      <scheme val="minor"/>
    </font>
    <font>
      <b/>
      <sz val="12"/>
      <name val="Calibri"/>
      <family val="2"/>
      <scheme val="minor"/>
    </font>
    <font>
      <sz val="12"/>
      <name val="Calibri"/>
      <family val="2"/>
      <scheme val="minor"/>
    </font>
    <font>
      <b/>
      <sz val="12"/>
      <color indexed="8"/>
      <name val="Calibri"/>
      <family val="2"/>
      <scheme val="minor"/>
    </font>
    <font>
      <sz val="28"/>
      <name val="Calibri"/>
      <family val="2"/>
    </font>
    <font>
      <sz val="12"/>
      <name val="Calibri"/>
      <family val="2"/>
    </font>
    <font>
      <b/>
      <sz val="12"/>
      <name val="Calibri"/>
      <family val="2"/>
    </font>
    <font>
      <sz val="12"/>
      <name val="Symbol"/>
      <family val="1"/>
      <charset val="2"/>
    </font>
    <font>
      <sz val="7"/>
      <name val="Times New Roman"/>
      <family val="1"/>
    </font>
  </fonts>
  <fills count="5">
    <fill>
      <patternFill patternType="none"/>
    </fill>
    <fill>
      <patternFill patternType="gray125"/>
    </fill>
    <fill>
      <patternFill patternType="solid">
        <fgColor theme="7"/>
        <bgColor indexed="64"/>
      </patternFill>
    </fill>
    <fill>
      <patternFill patternType="solid">
        <fgColor theme="8" tint="0.59999389629810485"/>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2" fillId="0" borderId="0" xfId="0" applyFont="1" applyAlignment="1">
      <alignment vertical="center"/>
    </xf>
    <xf numFmtId="49" fontId="2" fillId="0" borderId="0" xfId="0" applyNumberFormat="1"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vertical="center"/>
    </xf>
    <xf numFmtId="166" fontId="5" fillId="0" borderId="0" xfId="0" applyNumberFormat="1" applyFont="1" applyAlignment="1">
      <alignment vertical="center"/>
    </xf>
    <xf numFmtId="166" fontId="6" fillId="0" borderId="0" xfId="0" applyNumberFormat="1" applyFont="1" applyAlignment="1">
      <alignment vertical="center"/>
    </xf>
    <xf numFmtId="0" fontId="5" fillId="0" borderId="0" xfId="0" applyFont="1" applyAlignment="1">
      <alignment vertical="center"/>
    </xf>
    <xf numFmtId="164" fontId="7" fillId="4" borderId="7" xfId="0" applyNumberFormat="1" applyFont="1" applyFill="1" applyBorder="1" applyAlignment="1">
      <alignment vertical="center"/>
    </xf>
    <xf numFmtId="14" fontId="7" fillId="3" borderId="9" xfId="0" applyNumberFormat="1" applyFont="1" applyFill="1" applyBorder="1" applyAlignment="1" applyProtection="1">
      <alignment horizontal="center" vertical="center"/>
      <protection locked="0"/>
    </xf>
    <xf numFmtId="164" fontId="7" fillId="0" borderId="0" xfId="0" applyNumberFormat="1" applyFont="1" applyAlignment="1">
      <alignment vertical="center"/>
    </xf>
    <xf numFmtId="8" fontId="7" fillId="4" borderId="2" xfId="0" applyNumberFormat="1" applyFont="1" applyFill="1" applyBorder="1" applyAlignment="1">
      <alignment vertical="center"/>
    </xf>
    <xf numFmtId="167" fontId="7" fillId="2" borderId="7" xfId="0" applyNumberFormat="1" applyFont="1" applyFill="1" applyBorder="1" applyAlignment="1" applyProtection="1">
      <alignment horizontal="center" vertical="center"/>
      <protection locked="0"/>
    </xf>
    <xf numFmtId="167" fontId="7" fillId="2" borderId="8" xfId="0" applyNumberFormat="1" applyFont="1" applyFill="1" applyBorder="1" applyAlignment="1" applyProtection="1">
      <alignment horizontal="center" vertical="center"/>
      <protection locked="0"/>
    </xf>
    <xf numFmtId="167" fontId="7" fillId="2" borderId="9" xfId="0" applyNumberFormat="1" applyFont="1" applyFill="1" applyBorder="1" applyAlignment="1" applyProtection="1">
      <alignment horizontal="center" vertical="center"/>
      <protection locked="0"/>
    </xf>
    <xf numFmtId="164" fontId="7" fillId="4" borderId="10" xfId="0" applyNumberFormat="1" applyFont="1" applyFill="1" applyBorder="1" applyAlignment="1">
      <alignment vertical="center"/>
    </xf>
    <xf numFmtId="14" fontId="7" fillId="0" borderId="12" xfId="0" applyNumberFormat="1" applyFont="1" applyBorder="1" applyAlignment="1" applyProtection="1">
      <alignment horizontal="center" vertical="center"/>
      <protection locked="0"/>
    </xf>
    <xf numFmtId="165" fontId="7" fillId="0" borderId="0" xfId="0" applyNumberFormat="1" applyFont="1" applyAlignment="1">
      <alignment vertical="center"/>
    </xf>
    <xf numFmtId="168" fontId="7" fillId="2" borderId="3" xfId="0" applyNumberFormat="1" applyFont="1" applyFill="1" applyBorder="1" applyAlignment="1">
      <alignment vertical="center"/>
    </xf>
    <xf numFmtId="8" fontId="7" fillId="4" borderId="10" xfId="1" applyNumberFormat="1" applyFont="1" applyFill="1" applyBorder="1" applyAlignment="1" applyProtection="1">
      <alignment vertical="center"/>
      <protection locked="0"/>
    </xf>
    <xf numFmtId="8" fontId="7" fillId="4" borderId="11" xfId="1" applyNumberFormat="1" applyFont="1" applyFill="1" applyBorder="1" applyAlignment="1" applyProtection="1">
      <alignment vertical="center"/>
    </xf>
    <xf numFmtId="8" fontId="7" fillId="4" borderId="12" xfId="1" applyNumberFormat="1" applyFont="1" applyFill="1" applyBorder="1" applyAlignment="1" applyProtection="1">
      <alignment vertical="center"/>
    </xf>
    <xf numFmtId="0" fontId="8" fillId="0" borderId="0" xfId="0" applyFont="1"/>
    <xf numFmtId="165" fontId="7" fillId="2" borderId="4" xfId="0" applyNumberFormat="1" applyFont="1" applyFill="1" applyBorder="1" applyAlignment="1">
      <alignment vertical="center"/>
    </xf>
    <xf numFmtId="165" fontId="7" fillId="2" borderId="6" xfId="0" applyNumberFormat="1" applyFont="1" applyFill="1" applyBorder="1" applyAlignment="1">
      <alignment vertical="center"/>
    </xf>
    <xf numFmtId="0" fontId="8" fillId="2" borderId="5" xfId="0" applyFont="1" applyFill="1" applyBorder="1"/>
    <xf numFmtId="0" fontId="8" fillId="2" borderId="6" xfId="0" applyFont="1" applyFill="1" applyBorder="1"/>
    <xf numFmtId="0" fontId="8" fillId="2" borderId="4" xfId="0" applyFont="1" applyFill="1" applyBorder="1"/>
    <xf numFmtId="165" fontId="8" fillId="3" borderId="7" xfId="0" applyNumberFormat="1" applyFont="1" applyFill="1" applyBorder="1" applyAlignment="1">
      <alignment vertical="center"/>
    </xf>
    <xf numFmtId="8" fontId="8" fillId="3" borderId="9" xfId="1" applyNumberFormat="1" applyFont="1" applyFill="1" applyBorder="1" applyAlignment="1" applyProtection="1">
      <alignment vertical="center"/>
    </xf>
    <xf numFmtId="165" fontId="8" fillId="0" borderId="0" xfId="0" applyNumberFormat="1" applyFont="1" applyAlignment="1">
      <alignment vertical="center"/>
    </xf>
    <xf numFmtId="165" fontId="7" fillId="3" borderId="7" xfId="0" applyNumberFormat="1" applyFont="1" applyFill="1" applyBorder="1" applyAlignment="1" applyProtection="1">
      <alignment vertical="center"/>
      <protection locked="0"/>
    </xf>
    <xf numFmtId="8" fontId="8" fillId="3" borderId="8" xfId="1" applyNumberFormat="1" applyFont="1" applyFill="1" applyBorder="1" applyAlignment="1" applyProtection="1">
      <alignment vertical="center"/>
      <protection locked="0"/>
    </xf>
    <xf numFmtId="8" fontId="8" fillId="3" borderId="9" xfId="1" applyNumberFormat="1" applyFont="1" applyFill="1" applyBorder="1" applyAlignment="1" applyProtection="1">
      <alignment vertical="center"/>
      <protection locked="0"/>
    </xf>
    <xf numFmtId="8" fontId="8" fillId="3" borderId="7" xfId="1" applyNumberFormat="1" applyFont="1" applyFill="1" applyBorder="1" applyAlignment="1" applyProtection="1">
      <alignment vertical="center"/>
      <protection locked="0"/>
    </xf>
    <xf numFmtId="165" fontId="7" fillId="2" borderId="10" xfId="0" applyNumberFormat="1" applyFont="1" applyFill="1" applyBorder="1" applyAlignment="1">
      <alignment vertical="center"/>
    </xf>
    <xf numFmtId="8" fontId="7" fillId="4" borderId="10" xfId="1" applyNumberFormat="1" applyFont="1" applyFill="1" applyBorder="1" applyAlignment="1" applyProtection="1">
      <alignment vertical="center"/>
    </xf>
    <xf numFmtId="165" fontId="9" fillId="2" borderId="10" xfId="0" applyNumberFormat="1" applyFont="1" applyFill="1" applyBorder="1" applyAlignment="1">
      <alignment vertical="center"/>
    </xf>
    <xf numFmtId="165" fontId="9" fillId="2" borderId="4" xfId="0" applyNumberFormat="1" applyFont="1" applyFill="1" applyBorder="1" applyAlignment="1">
      <alignment vertical="center"/>
    </xf>
    <xf numFmtId="8" fontId="7" fillId="4" borderId="5" xfId="1" applyNumberFormat="1" applyFont="1" applyFill="1" applyBorder="1" applyAlignment="1" applyProtection="1">
      <alignment vertical="center"/>
    </xf>
    <xf numFmtId="8" fontId="7" fillId="4" borderId="6" xfId="1" applyNumberFormat="1" applyFont="1" applyFill="1" applyBorder="1" applyAlignment="1" applyProtection="1">
      <alignment vertical="center"/>
    </xf>
    <xf numFmtId="8" fontId="7" fillId="4" borderId="4" xfId="1" applyNumberFormat="1" applyFont="1" applyFill="1" applyBorder="1" applyAlignment="1" applyProtection="1">
      <alignment vertical="center"/>
    </xf>
    <xf numFmtId="165" fontId="7" fillId="2" borderId="7" xfId="0" applyNumberFormat="1" applyFont="1" applyFill="1" applyBorder="1" applyAlignment="1">
      <alignment vertical="center"/>
    </xf>
    <xf numFmtId="8" fontId="7" fillId="4" borderId="8" xfId="1" applyNumberFormat="1" applyFont="1" applyFill="1" applyBorder="1" applyAlignment="1" applyProtection="1">
      <alignment vertical="center"/>
    </xf>
    <xf numFmtId="8" fontId="7" fillId="4" borderId="9" xfId="1" applyNumberFormat="1" applyFont="1" applyFill="1" applyBorder="1" applyAlignment="1" applyProtection="1">
      <alignment vertical="center"/>
    </xf>
    <xf numFmtId="8" fontId="7" fillId="4" borderId="7" xfId="1" applyNumberFormat="1" applyFont="1" applyFill="1" applyBorder="1" applyAlignment="1" applyProtection="1">
      <alignment vertical="center"/>
    </xf>
    <xf numFmtId="165" fontId="9" fillId="2" borderId="7" xfId="0" applyNumberFormat="1" applyFont="1" applyFill="1" applyBorder="1" applyAlignment="1">
      <alignment vertical="center"/>
    </xf>
    <xf numFmtId="8" fontId="7" fillId="3" borderId="8" xfId="1" applyNumberFormat="1" applyFont="1" applyFill="1" applyBorder="1" applyAlignment="1" applyProtection="1">
      <alignment vertical="center"/>
      <protection locked="0"/>
    </xf>
    <xf numFmtId="8" fontId="7" fillId="3" borderId="9" xfId="1" applyNumberFormat="1" applyFont="1" applyFill="1" applyBorder="1" applyAlignment="1" applyProtection="1">
      <alignment vertical="center"/>
      <protection locked="0"/>
    </xf>
    <xf numFmtId="8" fontId="7" fillId="3" borderId="7" xfId="1" applyNumberFormat="1" applyFont="1" applyFill="1" applyBorder="1" applyAlignment="1" applyProtection="1">
      <alignment vertical="center"/>
      <protection locked="0"/>
    </xf>
    <xf numFmtId="165" fontId="9" fillId="2" borderId="10" xfId="0" applyNumberFormat="1" applyFont="1" applyFill="1" applyBorder="1" applyAlignment="1">
      <alignment vertical="center" wrapText="1"/>
    </xf>
    <xf numFmtId="8" fontId="7" fillId="2" borderId="11" xfId="1" applyNumberFormat="1" applyFont="1" applyFill="1" applyBorder="1" applyAlignment="1" applyProtection="1">
      <alignment vertical="center"/>
    </xf>
    <xf numFmtId="8" fontId="7" fillId="2" borderId="12" xfId="1" applyNumberFormat="1" applyFont="1" applyFill="1" applyBorder="1" applyAlignment="1" applyProtection="1">
      <alignment vertical="center"/>
    </xf>
    <xf numFmtId="8" fontId="7" fillId="2" borderId="10" xfId="1" applyNumberFormat="1" applyFont="1" applyFill="1" applyBorder="1" applyAlignment="1" applyProtection="1">
      <alignment vertical="center"/>
    </xf>
    <xf numFmtId="166" fontId="8" fillId="0" borderId="0" xfId="0" applyNumberFormat="1" applyFont="1" applyAlignment="1">
      <alignment vertical="center"/>
    </xf>
    <xf numFmtId="165" fontId="7" fillId="2" borderId="1" xfId="0" applyNumberFormat="1" applyFont="1" applyFill="1" applyBorder="1" applyAlignment="1">
      <alignment horizontal="center" vertical="center" wrapText="1"/>
    </xf>
    <xf numFmtId="14" fontId="7" fillId="2" borderId="4" xfId="0" applyNumberFormat="1" applyFont="1" applyFill="1" applyBorder="1" applyAlignment="1" applyProtection="1">
      <alignment horizontal="center" vertical="center"/>
      <protection locked="0"/>
    </xf>
    <xf numFmtId="14" fontId="7" fillId="2" borderId="5" xfId="0" applyNumberFormat="1" applyFont="1" applyFill="1" applyBorder="1" applyAlignment="1">
      <alignment horizontal="center" vertical="center"/>
    </xf>
    <xf numFmtId="14" fontId="7" fillId="2" borderId="6" xfId="0" applyNumberFormat="1" applyFont="1" applyFill="1" applyBorder="1" applyAlignment="1">
      <alignment horizontal="center" vertical="center"/>
    </xf>
    <xf numFmtId="49" fontId="4" fillId="2" borderId="0" xfId="0" applyNumberFormat="1" applyFont="1" applyFill="1" applyAlignment="1">
      <alignment vertical="center"/>
    </xf>
    <xf numFmtId="165" fontId="7" fillId="2" borderId="4" xfId="0" applyNumberFormat="1" applyFont="1" applyFill="1" applyBorder="1" applyAlignment="1">
      <alignment horizontal="center" vertical="center" wrapText="1"/>
    </xf>
    <xf numFmtId="165" fontId="7" fillId="2" borderId="6" xfId="0" applyNumberFormat="1" applyFont="1" applyFill="1" applyBorder="1" applyAlignment="1">
      <alignment horizontal="center" vertical="center" wrapText="1"/>
    </xf>
    <xf numFmtId="8" fontId="7" fillId="4" borderId="13" xfId="1" applyNumberFormat="1" applyFont="1" applyFill="1" applyBorder="1" applyAlignment="1" applyProtection="1">
      <alignment horizontal="center" vertical="center"/>
    </xf>
    <xf numFmtId="8" fontId="7" fillId="4" borderId="14" xfId="1" applyNumberFormat="1" applyFont="1" applyFill="1" applyBorder="1" applyAlignment="1" applyProtection="1">
      <alignment horizontal="center" vertical="center"/>
    </xf>
    <xf numFmtId="49" fontId="4" fillId="2" borderId="0" xfId="0" applyNumberFormat="1" applyFont="1" applyFill="1" applyAlignment="1">
      <alignment horizontal="left" vertical="center"/>
    </xf>
    <xf numFmtId="0" fontId="10" fillId="0" borderId="0" xfId="0" applyFont="1" applyAlignment="1">
      <alignment vertical="center" wrapText="1"/>
    </xf>
    <xf numFmtId="0" fontId="11" fillId="0" borderId="0" xfId="0" applyFont="1" applyAlignment="1">
      <alignment vertical="center" wrapText="1"/>
    </xf>
    <xf numFmtId="0" fontId="13" fillId="0" borderId="0" xfId="0" applyFont="1" applyAlignment="1">
      <alignment horizontal="left" vertical="center" wrapText="1"/>
    </xf>
  </cellXfs>
  <cellStyles count="2">
    <cellStyle name="Standard" xfId="0" builtinId="0"/>
    <cellStyle name="Währung" xfId="1" builtinId="4"/>
  </cellStyles>
  <dxfs count="6">
    <dxf>
      <font>
        <color auto="1"/>
      </font>
      <fill>
        <patternFill>
          <bgColor theme="9"/>
        </patternFill>
      </fill>
    </dxf>
    <dxf>
      <font>
        <color theme="0"/>
      </font>
      <fill>
        <patternFill>
          <bgColor rgb="FFC00000"/>
        </patternFill>
      </fill>
    </dxf>
    <dxf>
      <fill>
        <patternFill>
          <bgColor theme="5" tint="0.59996337778862885"/>
        </patternFill>
      </fill>
    </dxf>
    <dxf>
      <font>
        <color auto="1"/>
      </font>
      <fill>
        <patternFill>
          <bgColor theme="9"/>
        </patternFill>
      </fill>
    </dxf>
    <dxf>
      <font>
        <color theme="0"/>
      </font>
      <fill>
        <patternFill>
          <bgColor rgb="FFC00000"/>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267049</xdr:colOff>
      <xdr:row>0</xdr:row>
      <xdr:rowOff>468000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836906" cy="4680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0A3FC-75F2-4E6B-91BA-88C9F6DC422D}">
  <sheetPr>
    <outlinePr summaryRight="0"/>
    <pageSetUpPr fitToPage="1"/>
  </sheetPr>
  <dimension ref="A1:S42"/>
  <sheetViews>
    <sheetView tabSelected="1" zoomScale="90" zoomScaleNormal="90" workbookViewId="0">
      <pane ySplit="6" topLeftCell="A7" activePane="bottomLeft" state="frozen"/>
      <selection pane="bottomLeft" activeCell="A2" sqref="A2:I2"/>
    </sheetView>
  </sheetViews>
  <sheetFormatPr baseColWidth="10" defaultColWidth="11.453125" defaultRowHeight="13" x14ac:dyDescent="0.25"/>
  <cols>
    <col min="1" max="2" width="20.6328125" style="7" customWidth="1"/>
    <col min="3" max="3" width="5.6328125" style="7" customWidth="1"/>
    <col min="4" max="4" width="32.90625" style="7" customWidth="1"/>
    <col min="5" max="11" width="20.6328125" style="7" customWidth="1"/>
    <col min="12" max="12" width="5.6328125" style="7" customWidth="1"/>
    <col min="13" max="19" width="20.6328125" style="7" customWidth="1"/>
    <col min="20" max="47" width="21.453125" style="7" customWidth="1"/>
    <col min="48" max="16384" width="11.453125" style="7"/>
  </cols>
  <sheetData>
    <row r="1" spans="1:19" s="1" customFormat="1" ht="40" customHeight="1" x14ac:dyDescent="0.25">
      <c r="D1" s="2"/>
      <c r="E1" s="2"/>
      <c r="H1" s="3"/>
    </row>
    <row r="2" spans="1:19" s="1" customFormat="1" ht="30" customHeight="1" x14ac:dyDescent="0.25">
      <c r="A2" s="64" t="s">
        <v>34</v>
      </c>
      <c r="B2" s="64"/>
      <c r="C2" s="64"/>
      <c r="D2" s="64"/>
      <c r="E2" s="64"/>
      <c r="F2" s="64"/>
      <c r="G2" s="64"/>
      <c r="H2" s="64"/>
      <c r="I2" s="64"/>
      <c r="J2" s="59"/>
      <c r="K2" s="59"/>
      <c r="L2" s="4"/>
      <c r="M2" s="4"/>
      <c r="N2" s="4"/>
      <c r="O2" s="4"/>
      <c r="P2" s="4"/>
      <c r="Q2" s="4"/>
      <c r="R2" s="4"/>
      <c r="S2" s="4"/>
    </row>
    <row r="3" spans="1:19" s="5" customFormat="1" ht="25" customHeight="1" x14ac:dyDescent="0.25">
      <c r="A3" s="54" t="s">
        <v>35</v>
      </c>
      <c r="D3" s="6"/>
      <c r="E3" s="6"/>
      <c r="F3" s="6"/>
      <c r="K3" s="6"/>
    </row>
    <row r="4" spans="1:19" s="10" customFormat="1" ht="25" customHeight="1" x14ac:dyDescent="0.25">
      <c r="A4" s="60" t="s">
        <v>9</v>
      </c>
      <c r="B4" s="61"/>
      <c r="D4" s="55" t="s">
        <v>8</v>
      </c>
      <c r="E4" s="56">
        <f>B5</f>
        <v>45761</v>
      </c>
      <c r="F4" s="57">
        <f t="shared" ref="F4:K4" si="0">E4+1</f>
        <v>45762</v>
      </c>
      <c r="G4" s="57">
        <f t="shared" si="0"/>
        <v>45763</v>
      </c>
      <c r="H4" s="57">
        <f t="shared" si="0"/>
        <v>45764</v>
      </c>
      <c r="I4" s="57">
        <f t="shared" si="0"/>
        <v>45765</v>
      </c>
      <c r="J4" s="57">
        <f t="shared" si="0"/>
        <v>45766</v>
      </c>
      <c r="K4" s="58">
        <f t="shared" si="0"/>
        <v>45767</v>
      </c>
      <c r="M4" s="56">
        <f>K4+1</f>
        <v>45768</v>
      </c>
      <c r="N4" s="57">
        <f t="shared" ref="N4:S4" si="1">M4+1</f>
        <v>45769</v>
      </c>
      <c r="O4" s="57">
        <f t="shared" si="1"/>
        <v>45770</v>
      </c>
      <c r="P4" s="57">
        <f t="shared" si="1"/>
        <v>45771</v>
      </c>
      <c r="Q4" s="57">
        <f t="shared" si="1"/>
        <v>45772</v>
      </c>
      <c r="R4" s="57">
        <f t="shared" si="1"/>
        <v>45773</v>
      </c>
      <c r="S4" s="58">
        <f t="shared" si="1"/>
        <v>45774</v>
      </c>
    </row>
    <row r="5" spans="1:19" s="10" customFormat="1" ht="25" customHeight="1" x14ac:dyDescent="0.25">
      <c r="A5" s="8" t="s">
        <v>20</v>
      </c>
      <c r="B5" s="9">
        <v>45761</v>
      </c>
      <c r="D5" s="11">
        <f>B18</f>
        <v>15350</v>
      </c>
      <c r="E5" s="12">
        <f t="shared" ref="E5:K5" si="2">E4</f>
        <v>45761</v>
      </c>
      <c r="F5" s="13">
        <f t="shared" si="2"/>
        <v>45762</v>
      </c>
      <c r="G5" s="13">
        <f t="shared" si="2"/>
        <v>45763</v>
      </c>
      <c r="H5" s="13">
        <f t="shared" si="2"/>
        <v>45764</v>
      </c>
      <c r="I5" s="13">
        <f t="shared" si="2"/>
        <v>45765</v>
      </c>
      <c r="J5" s="13">
        <f t="shared" si="2"/>
        <v>45766</v>
      </c>
      <c r="K5" s="14">
        <f t="shared" si="2"/>
        <v>45767</v>
      </c>
      <c r="M5" s="12">
        <f t="shared" ref="M5:S5" si="3">M4</f>
        <v>45768</v>
      </c>
      <c r="N5" s="13">
        <f t="shared" si="3"/>
        <v>45769</v>
      </c>
      <c r="O5" s="13">
        <f t="shared" si="3"/>
        <v>45770</v>
      </c>
      <c r="P5" s="13">
        <f t="shared" si="3"/>
        <v>45771</v>
      </c>
      <c r="Q5" s="13">
        <f t="shared" si="3"/>
        <v>45772</v>
      </c>
      <c r="R5" s="13">
        <f t="shared" si="3"/>
        <v>45773</v>
      </c>
      <c r="S5" s="14">
        <f t="shared" si="3"/>
        <v>45774</v>
      </c>
    </row>
    <row r="6" spans="1:19" s="17" customFormat="1" ht="25" customHeight="1" x14ac:dyDescent="0.25">
      <c r="A6" s="15" t="s">
        <v>21</v>
      </c>
      <c r="B6" s="16">
        <f ca="1">TODAY()</f>
        <v>45764</v>
      </c>
      <c r="D6" s="18" t="s">
        <v>37</v>
      </c>
      <c r="E6" s="19">
        <f>E40</f>
        <v>14050</v>
      </c>
      <c r="F6" s="20">
        <f t="shared" ref="F6:K6" si="4">F40</f>
        <v>14200</v>
      </c>
      <c r="G6" s="20">
        <f t="shared" si="4"/>
        <v>14250</v>
      </c>
      <c r="H6" s="20">
        <f t="shared" si="4"/>
        <v>14850</v>
      </c>
      <c r="I6" s="20">
        <f t="shared" si="4"/>
        <v>10450</v>
      </c>
      <c r="J6" s="20">
        <f t="shared" si="4"/>
        <v>10450</v>
      </c>
      <c r="K6" s="21">
        <f t="shared" si="4"/>
        <v>10450</v>
      </c>
      <c r="M6" s="19">
        <f>M40</f>
        <v>9950</v>
      </c>
      <c r="N6" s="20">
        <f t="shared" ref="N6:S6" si="5">N40</f>
        <v>9250</v>
      </c>
      <c r="O6" s="20">
        <f t="shared" si="5"/>
        <v>3500</v>
      </c>
      <c r="P6" s="20">
        <f t="shared" si="5"/>
        <v>900</v>
      </c>
      <c r="Q6" s="20">
        <f t="shared" si="5"/>
        <v>-1000</v>
      </c>
      <c r="R6" s="20">
        <f t="shared" si="5"/>
        <v>-1000</v>
      </c>
      <c r="S6" s="21">
        <f t="shared" si="5"/>
        <v>-1000</v>
      </c>
    </row>
    <row r="7" spans="1:19" s="22" customFormat="1" ht="25" customHeight="1" x14ac:dyDescent="0.35"/>
    <row r="8" spans="1:19" s="22" customFormat="1" ht="25" customHeight="1" x14ac:dyDescent="0.35">
      <c r="A8" s="23" t="s">
        <v>10</v>
      </c>
      <c r="B8" s="24" t="s">
        <v>11</v>
      </c>
      <c r="D8" s="23" t="s">
        <v>0</v>
      </c>
      <c r="E8" s="25"/>
      <c r="F8" s="25"/>
      <c r="G8" s="25"/>
      <c r="H8" s="25"/>
      <c r="I8" s="25"/>
      <c r="J8" s="25"/>
      <c r="K8" s="26"/>
      <c r="M8" s="27"/>
      <c r="N8" s="25"/>
      <c r="O8" s="25"/>
      <c r="P8" s="25"/>
      <c r="Q8" s="25"/>
      <c r="R8" s="25"/>
      <c r="S8" s="26"/>
    </row>
    <row r="9" spans="1:19" s="30" customFormat="1" ht="25" customHeight="1" x14ac:dyDescent="0.25">
      <c r="A9" s="28" t="s">
        <v>13</v>
      </c>
      <c r="B9" s="29">
        <v>800</v>
      </c>
      <c r="D9" s="31" t="s">
        <v>17</v>
      </c>
      <c r="E9" s="32">
        <v>500</v>
      </c>
      <c r="F9" s="32">
        <v>800</v>
      </c>
      <c r="G9" s="32">
        <v>200</v>
      </c>
      <c r="H9" s="32">
        <v>900</v>
      </c>
      <c r="I9" s="32">
        <v>1100</v>
      </c>
      <c r="J9" s="32">
        <v>0</v>
      </c>
      <c r="K9" s="33">
        <v>0</v>
      </c>
      <c r="M9" s="34">
        <v>500</v>
      </c>
      <c r="N9" s="32">
        <v>800</v>
      </c>
      <c r="O9" s="32">
        <v>200</v>
      </c>
      <c r="P9" s="32">
        <v>900</v>
      </c>
      <c r="Q9" s="32">
        <v>1100</v>
      </c>
      <c r="R9" s="32">
        <v>0</v>
      </c>
      <c r="S9" s="33">
        <v>0</v>
      </c>
    </row>
    <row r="10" spans="1:19" s="30" customFormat="1" ht="25" customHeight="1" x14ac:dyDescent="0.25">
      <c r="A10" s="28" t="s">
        <v>14</v>
      </c>
      <c r="B10" s="29">
        <v>4100</v>
      </c>
      <c r="D10" s="31" t="s">
        <v>6</v>
      </c>
      <c r="E10" s="32">
        <v>200</v>
      </c>
      <c r="F10" s="32">
        <v>100</v>
      </c>
      <c r="G10" s="32">
        <v>50</v>
      </c>
      <c r="H10" s="32">
        <v>500</v>
      </c>
      <c r="I10" s="32">
        <v>0</v>
      </c>
      <c r="J10" s="32">
        <v>0</v>
      </c>
      <c r="K10" s="33">
        <v>0</v>
      </c>
      <c r="M10" s="34">
        <v>200</v>
      </c>
      <c r="N10" s="32">
        <v>100</v>
      </c>
      <c r="O10" s="32">
        <v>50</v>
      </c>
      <c r="P10" s="32">
        <v>500</v>
      </c>
      <c r="Q10" s="32">
        <v>0</v>
      </c>
      <c r="R10" s="32">
        <v>0</v>
      </c>
      <c r="S10" s="33">
        <v>0</v>
      </c>
    </row>
    <row r="11" spans="1:19" s="30" customFormat="1" ht="25" customHeight="1" x14ac:dyDescent="0.25">
      <c r="A11" s="28" t="s">
        <v>15</v>
      </c>
      <c r="B11" s="29">
        <v>6200</v>
      </c>
      <c r="D11" s="31" t="s">
        <v>18</v>
      </c>
      <c r="E11" s="32"/>
      <c r="F11" s="32"/>
      <c r="G11" s="32"/>
      <c r="H11" s="32"/>
      <c r="I11" s="32"/>
      <c r="J11" s="32"/>
      <c r="K11" s="33"/>
      <c r="M11" s="34"/>
      <c r="N11" s="32"/>
      <c r="O11" s="32"/>
      <c r="P11" s="32"/>
      <c r="Q11" s="32"/>
      <c r="R11" s="32"/>
      <c r="S11" s="33"/>
    </row>
    <row r="12" spans="1:19" s="30" customFormat="1" ht="25" customHeight="1" x14ac:dyDescent="0.25">
      <c r="A12" s="28" t="s">
        <v>16</v>
      </c>
      <c r="B12" s="29">
        <v>4250</v>
      </c>
      <c r="D12" s="31"/>
      <c r="E12" s="32"/>
      <c r="F12" s="32"/>
      <c r="G12" s="32"/>
      <c r="H12" s="32"/>
      <c r="I12" s="32"/>
      <c r="J12" s="32"/>
      <c r="K12" s="33"/>
      <c r="M12" s="34"/>
      <c r="N12" s="32"/>
      <c r="O12" s="32"/>
      <c r="P12" s="32"/>
      <c r="Q12" s="32"/>
      <c r="R12" s="32"/>
      <c r="S12" s="33"/>
    </row>
    <row r="13" spans="1:19" s="30" customFormat="1" ht="25" customHeight="1" x14ac:dyDescent="0.25">
      <c r="A13" s="28"/>
      <c r="B13" s="29"/>
      <c r="D13" s="31"/>
      <c r="E13" s="32"/>
      <c r="F13" s="32"/>
      <c r="G13" s="32"/>
      <c r="H13" s="32"/>
      <c r="I13" s="32"/>
      <c r="J13" s="32"/>
      <c r="K13" s="33"/>
      <c r="M13" s="34"/>
      <c r="N13" s="32"/>
      <c r="O13" s="32"/>
      <c r="P13" s="32"/>
      <c r="Q13" s="32"/>
      <c r="R13" s="32"/>
      <c r="S13" s="33"/>
    </row>
    <row r="14" spans="1:19" s="30" customFormat="1" ht="25" customHeight="1" x14ac:dyDescent="0.25">
      <c r="A14" s="28"/>
      <c r="B14" s="29"/>
      <c r="D14" s="31"/>
      <c r="E14" s="32"/>
      <c r="F14" s="32"/>
      <c r="G14" s="32"/>
      <c r="H14" s="32"/>
      <c r="I14" s="32"/>
      <c r="J14" s="32"/>
      <c r="K14" s="33"/>
      <c r="M14" s="34"/>
      <c r="N14" s="32"/>
      <c r="O14" s="32"/>
      <c r="P14" s="32"/>
      <c r="Q14" s="32"/>
      <c r="R14" s="32"/>
      <c r="S14" s="33"/>
    </row>
    <row r="15" spans="1:19" s="30" customFormat="1" ht="25" customHeight="1" x14ac:dyDescent="0.25">
      <c r="A15" s="28"/>
      <c r="B15" s="29"/>
      <c r="D15" s="31"/>
      <c r="E15" s="32"/>
      <c r="F15" s="32"/>
      <c r="G15" s="32"/>
      <c r="H15" s="32"/>
      <c r="I15" s="32"/>
      <c r="J15" s="32"/>
      <c r="K15" s="33"/>
      <c r="M15" s="34"/>
      <c r="N15" s="32"/>
      <c r="O15" s="32"/>
      <c r="P15" s="32"/>
      <c r="Q15" s="32"/>
      <c r="R15" s="32"/>
      <c r="S15" s="33"/>
    </row>
    <row r="16" spans="1:19" s="30" customFormat="1" ht="25" customHeight="1" x14ac:dyDescent="0.25">
      <c r="A16" s="28"/>
      <c r="B16" s="29"/>
      <c r="D16" s="31"/>
      <c r="E16" s="32"/>
      <c r="F16" s="32"/>
      <c r="G16" s="32"/>
      <c r="H16" s="32"/>
      <c r="I16" s="32"/>
      <c r="J16" s="32"/>
      <c r="K16" s="33"/>
      <c r="M16" s="34"/>
      <c r="N16" s="32"/>
      <c r="O16" s="32"/>
      <c r="P16" s="32"/>
      <c r="Q16" s="32"/>
      <c r="R16" s="32"/>
      <c r="S16" s="33"/>
    </row>
    <row r="17" spans="1:19" s="30" customFormat="1" ht="25" customHeight="1" x14ac:dyDescent="0.25">
      <c r="A17" s="28"/>
      <c r="B17" s="29"/>
      <c r="D17" s="31"/>
      <c r="E17" s="32"/>
      <c r="F17" s="32"/>
      <c r="G17" s="32"/>
      <c r="H17" s="32"/>
      <c r="I17" s="32"/>
      <c r="J17" s="32"/>
      <c r="K17" s="33"/>
      <c r="M17" s="34"/>
      <c r="N17" s="32"/>
      <c r="O17" s="32"/>
      <c r="P17" s="32"/>
      <c r="Q17" s="32"/>
      <c r="R17" s="32"/>
      <c r="S17" s="33"/>
    </row>
    <row r="18" spans="1:19" s="17" customFormat="1" ht="25" customHeight="1" x14ac:dyDescent="0.25">
      <c r="A18" s="35" t="s">
        <v>12</v>
      </c>
      <c r="B18" s="21">
        <f>SUM(B9:B17)</f>
        <v>15350</v>
      </c>
      <c r="D18" s="35" t="s">
        <v>4</v>
      </c>
      <c r="E18" s="20">
        <f t="shared" ref="E18:K18" si="6">SUM(E9:E17)</f>
        <v>700</v>
      </c>
      <c r="F18" s="20">
        <f t="shared" si="6"/>
        <v>900</v>
      </c>
      <c r="G18" s="20">
        <f t="shared" si="6"/>
        <v>250</v>
      </c>
      <c r="H18" s="20">
        <f t="shared" si="6"/>
        <v>1400</v>
      </c>
      <c r="I18" s="20">
        <f t="shared" si="6"/>
        <v>1100</v>
      </c>
      <c r="J18" s="20">
        <f t="shared" si="6"/>
        <v>0</v>
      </c>
      <c r="K18" s="21">
        <f t="shared" si="6"/>
        <v>0</v>
      </c>
      <c r="M18" s="36">
        <f t="shared" ref="M18:S18" si="7">SUM(M9:M17)</f>
        <v>700</v>
      </c>
      <c r="N18" s="20">
        <f t="shared" si="7"/>
        <v>900</v>
      </c>
      <c r="O18" s="20">
        <f t="shared" si="7"/>
        <v>250</v>
      </c>
      <c r="P18" s="20">
        <f t="shared" si="7"/>
        <v>1400</v>
      </c>
      <c r="Q18" s="20">
        <f t="shared" si="7"/>
        <v>1100</v>
      </c>
      <c r="R18" s="20">
        <f t="shared" si="7"/>
        <v>0</v>
      </c>
      <c r="S18" s="21">
        <f t="shared" si="7"/>
        <v>0</v>
      </c>
    </row>
    <row r="19" spans="1:19" s="22" customFormat="1" ht="25" customHeight="1" x14ac:dyDescent="0.35"/>
    <row r="20" spans="1:19" s="22" customFormat="1" ht="25" customHeight="1" x14ac:dyDescent="0.35">
      <c r="A20" s="60" t="s">
        <v>36</v>
      </c>
      <c r="B20" s="61"/>
      <c r="D20" s="23" t="s">
        <v>1</v>
      </c>
      <c r="E20" s="25"/>
      <c r="F20" s="25"/>
      <c r="G20" s="25"/>
      <c r="H20" s="25"/>
      <c r="I20" s="25"/>
      <c r="J20" s="25"/>
      <c r="K20" s="26"/>
      <c r="M20" s="27"/>
      <c r="N20" s="25"/>
      <c r="O20" s="25"/>
      <c r="P20" s="25"/>
      <c r="Q20" s="25"/>
      <c r="R20" s="25"/>
      <c r="S20" s="26"/>
    </row>
    <row r="21" spans="1:19" s="30" customFormat="1" ht="25" customHeight="1" x14ac:dyDescent="0.25">
      <c r="A21" s="62">
        <f>IF(MIN(E42:S42)&gt;=0,0,MIN(E42:S42)*(-1))</f>
        <v>1500</v>
      </c>
      <c r="B21" s="63"/>
      <c r="D21" s="31" t="s">
        <v>22</v>
      </c>
      <c r="E21" s="32"/>
      <c r="F21" s="32"/>
      <c r="G21" s="32"/>
      <c r="H21" s="32"/>
      <c r="I21" s="32">
        <v>5000</v>
      </c>
      <c r="J21" s="32"/>
      <c r="K21" s="33"/>
      <c r="M21" s="34"/>
      <c r="N21" s="32"/>
      <c r="O21" s="32"/>
      <c r="P21" s="32"/>
      <c r="Q21" s="32"/>
      <c r="R21" s="32"/>
      <c r="S21" s="33"/>
    </row>
    <row r="22" spans="1:19" s="30" customFormat="1" ht="25" customHeight="1" x14ac:dyDescent="0.25">
      <c r="D22" s="31" t="s">
        <v>23</v>
      </c>
      <c r="E22" s="32">
        <v>1000</v>
      </c>
      <c r="F22" s="32"/>
      <c r="G22" s="32"/>
      <c r="H22" s="32"/>
      <c r="I22" s="32"/>
      <c r="J22" s="32"/>
      <c r="K22" s="33"/>
      <c r="M22" s="34"/>
      <c r="N22" s="32"/>
      <c r="O22" s="32"/>
      <c r="P22" s="32"/>
      <c r="Q22" s="32"/>
      <c r="R22" s="32"/>
      <c r="S22" s="33"/>
    </row>
    <row r="23" spans="1:19" s="30" customFormat="1" ht="25" customHeight="1" x14ac:dyDescent="0.25">
      <c r="D23" s="31" t="s">
        <v>24</v>
      </c>
      <c r="E23" s="32">
        <v>1000</v>
      </c>
      <c r="F23" s="32"/>
      <c r="G23" s="32"/>
      <c r="H23" s="32"/>
      <c r="I23" s="32"/>
      <c r="J23" s="32"/>
      <c r="K23" s="33"/>
      <c r="M23" s="34"/>
      <c r="N23" s="32"/>
      <c r="O23" s="32"/>
      <c r="P23" s="32"/>
      <c r="Q23" s="32"/>
      <c r="R23" s="32"/>
      <c r="S23" s="33"/>
    </row>
    <row r="24" spans="1:19" s="30" customFormat="1" ht="25" customHeight="1" x14ac:dyDescent="0.25">
      <c r="D24" s="31" t="s">
        <v>26</v>
      </c>
      <c r="E24" s="32"/>
      <c r="F24" s="32"/>
      <c r="G24" s="32"/>
      <c r="H24" s="32"/>
      <c r="I24" s="32"/>
      <c r="J24" s="32"/>
      <c r="K24" s="33"/>
      <c r="M24" s="34"/>
      <c r="N24" s="32"/>
      <c r="O24" s="32">
        <v>1000</v>
      </c>
      <c r="P24" s="32"/>
      <c r="Q24" s="32"/>
      <c r="R24" s="32"/>
      <c r="S24" s="33"/>
    </row>
    <row r="25" spans="1:19" s="30" customFormat="1" ht="25" customHeight="1" x14ac:dyDescent="0.25">
      <c r="D25" s="31" t="s">
        <v>25</v>
      </c>
      <c r="E25" s="32"/>
      <c r="F25" s="32"/>
      <c r="G25" s="32"/>
      <c r="H25" s="32"/>
      <c r="I25" s="32"/>
      <c r="J25" s="32"/>
      <c r="K25" s="33"/>
      <c r="M25" s="34">
        <v>200</v>
      </c>
      <c r="N25" s="32"/>
      <c r="O25" s="32"/>
      <c r="P25" s="32"/>
      <c r="Q25" s="32"/>
      <c r="R25" s="32"/>
      <c r="S25" s="33"/>
    </row>
    <row r="26" spans="1:19" s="30" customFormat="1" ht="25" customHeight="1" x14ac:dyDescent="0.25">
      <c r="D26" s="31" t="s">
        <v>27</v>
      </c>
      <c r="E26" s="32"/>
      <c r="F26" s="32"/>
      <c r="G26" s="32"/>
      <c r="H26" s="32"/>
      <c r="I26" s="32"/>
      <c r="J26" s="32"/>
      <c r="K26" s="33"/>
      <c r="M26" s="34">
        <v>1000</v>
      </c>
      <c r="N26" s="32"/>
      <c r="O26" s="32"/>
      <c r="P26" s="32"/>
      <c r="Q26" s="32"/>
      <c r="R26" s="32"/>
      <c r="S26" s="33"/>
    </row>
    <row r="27" spans="1:19" s="30" customFormat="1" ht="25" customHeight="1" x14ac:dyDescent="0.25">
      <c r="D27" s="31" t="s">
        <v>28</v>
      </c>
      <c r="E27" s="32"/>
      <c r="F27" s="32"/>
      <c r="G27" s="32"/>
      <c r="H27" s="32">
        <v>500</v>
      </c>
      <c r="I27" s="32"/>
      <c r="J27" s="32"/>
      <c r="K27" s="33"/>
      <c r="M27" s="34"/>
      <c r="N27" s="32"/>
      <c r="O27" s="32"/>
      <c r="P27" s="32"/>
      <c r="Q27" s="32"/>
      <c r="R27" s="32"/>
      <c r="S27" s="33"/>
    </row>
    <row r="28" spans="1:19" s="30" customFormat="1" ht="25" customHeight="1" x14ac:dyDescent="0.25">
      <c r="D28" s="31" t="s">
        <v>29</v>
      </c>
      <c r="E28" s="32"/>
      <c r="F28" s="32"/>
      <c r="G28" s="32">
        <v>200</v>
      </c>
      <c r="H28" s="32"/>
      <c r="I28" s="32"/>
      <c r="J28" s="32"/>
      <c r="K28" s="33"/>
      <c r="M28" s="34"/>
      <c r="N28" s="32"/>
      <c r="O28" s="32"/>
      <c r="P28" s="32"/>
      <c r="Q28" s="32"/>
      <c r="R28" s="32"/>
      <c r="S28" s="33"/>
    </row>
    <row r="29" spans="1:19" s="30" customFormat="1" ht="25" customHeight="1" x14ac:dyDescent="0.25">
      <c r="D29" s="31" t="s">
        <v>30</v>
      </c>
      <c r="E29" s="32"/>
      <c r="F29" s="32">
        <v>500</v>
      </c>
      <c r="G29" s="32"/>
      <c r="H29" s="32"/>
      <c r="I29" s="32"/>
      <c r="J29" s="32"/>
      <c r="K29" s="33"/>
      <c r="M29" s="34"/>
      <c r="N29" s="32"/>
      <c r="O29" s="32"/>
      <c r="P29" s="32"/>
      <c r="Q29" s="32"/>
      <c r="R29" s="32"/>
      <c r="S29" s="33"/>
    </row>
    <row r="30" spans="1:19" s="30" customFormat="1" ht="25" customHeight="1" x14ac:dyDescent="0.25">
      <c r="D30" s="31" t="s">
        <v>31</v>
      </c>
      <c r="E30" s="32"/>
      <c r="F30" s="32"/>
      <c r="G30" s="32"/>
      <c r="H30" s="32"/>
      <c r="I30" s="32"/>
      <c r="J30" s="32"/>
      <c r="K30" s="33"/>
      <c r="M30" s="34"/>
      <c r="N30" s="32">
        <v>1500</v>
      </c>
      <c r="O30" s="32"/>
      <c r="P30" s="32"/>
      <c r="Q30" s="32"/>
      <c r="R30" s="32"/>
      <c r="S30" s="33"/>
    </row>
    <row r="31" spans="1:19" s="30" customFormat="1" ht="25" customHeight="1" x14ac:dyDescent="0.25">
      <c r="D31" s="31" t="s">
        <v>32</v>
      </c>
      <c r="E31" s="32"/>
      <c r="F31" s="32"/>
      <c r="G31" s="32"/>
      <c r="H31" s="32"/>
      <c r="I31" s="32"/>
      <c r="J31" s="32"/>
      <c r="K31" s="33"/>
      <c r="M31" s="34"/>
      <c r="N31" s="32">
        <v>100</v>
      </c>
      <c r="O31" s="32"/>
      <c r="P31" s="32"/>
      <c r="Q31" s="32"/>
      <c r="R31" s="32"/>
      <c r="S31" s="33"/>
    </row>
    <row r="32" spans="1:19" s="30" customFormat="1" ht="25" customHeight="1" x14ac:dyDescent="0.25">
      <c r="D32" s="31" t="s">
        <v>33</v>
      </c>
      <c r="E32" s="32"/>
      <c r="F32" s="32">
        <v>250</v>
      </c>
      <c r="G32" s="32"/>
      <c r="H32" s="32">
        <v>300</v>
      </c>
      <c r="I32" s="32">
        <v>500</v>
      </c>
      <c r="J32" s="32"/>
      <c r="K32" s="33"/>
      <c r="M32" s="34"/>
      <c r="N32" s="32"/>
      <c r="O32" s="32">
        <v>5000</v>
      </c>
      <c r="P32" s="32">
        <v>4000</v>
      </c>
      <c r="Q32" s="32">
        <v>3000</v>
      </c>
      <c r="R32" s="32"/>
      <c r="S32" s="33"/>
    </row>
    <row r="33" spans="4:19" s="30" customFormat="1" ht="25" customHeight="1" x14ac:dyDescent="0.25">
      <c r="D33" s="31"/>
      <c r="E33" s="32"/>
      <c r="F33" s="32"/>
      <c r="G33" s="32"/>
      <c r="H33" s="32"/>
      <c r="I33" s="32"/>
      <c r="J33" s="32"/>
      <c r="K33" s="33"/>
      <c r="M33" s="34"/>
      <c r="N33" s="32"/>
      <c r="O33" s="32"/>
      <c r="P33" s="32"/>
      <c r="Q33" s="32"/>
      <c r="R33" s="32"/>
      <c r="S33" s="33"/>
    </row>
    <row r="34" spans="4:19" s="30" customFormat="1" ht="25" customHeight="1" x14ac:dyDescent="0.25">
      <c r="D34" s="31"/>
      <c r="E34" s="32"/>
      <c r="F34" s="32"/>
      <c r="G34" s="32"/>
      <c r="H34" s="32"/>
      <c r="I34" s="32"/>
      <c r="J34" s="32"/>
      <c r="K34" s="33"/>
      <c r="M34" s="34"/>
      <c r="N34" s="32"/>
      <c r="O34" s="32"/>
      <c r="P34" s="32"/>
      <c r="Q34" s="32"/>
      <c r="R34" s="32"/>
      <c r="S34" s="33"/>
    </row>
    <row r="35" spans="4:19" s="30" customFormat="1" ht="25" customHeight="1" x14ac:dyDescent="0.25">
      <c r="D35" s="31"/>
      <c r="E35" s="32"/>
      <c r="F35" s="32"/>
      <c r="G35" s="32"/>
      <c r="H35" s="32"/>
      <c r="I35" s="32"/>
      <c r="J35" s="32"/>
      <c r="K35" s="33"/>
      <c r="M35" s="34"/>
      <c r="N35" s="32"/>
      <c r="O35" s="32"/>
      <c r="P35" s="32"/>
      <c r="Q35" s="32"/>
      <c r="R35" s="32"/>
      <c r="S35" s="33"/>
    </row>
    <row r="36" spans="4:19" s="30" customFormat="1" ht="25" customHeight="1" x14ac:dyDescent="0.25">
      <c r="D36" s="31"/>
      <c r="E36" s="32"/>
      <c r="F36" s="32"/>
      <c r="G36" s="32"/>
      <c r="H36" s="32"/>
      <c r="I36" s="32"/>
      <c r="J36" s="32"/>
      <c r="K36" s="33"/>
      <c r="M36" s="34"/>
      <c r="N36" s="32"/>
      <c r="O36" s="32"/>
      <c r="P36" s="32"/>
      <c r="Q36" s="32"/>
      <c r="R36" s="32"/>
      <c r="S36" s="33"/>
    </row>
    <row r="37" spans="4:19" s="17" customFormat="1" ht="25" customHeight="1" x14ac:dyDescent="0.25">
      <c r="D37" s="37" t="s">
        <v>5</v>
      </c>
      <c r="E37" s="20">
        <f t="shared" ref="E37:K37" si="8">SUM(E21:E36)</f>
        <v>2000</v>
      </c>
      <c r="F37" s="20">
        <f t="shared" si="8"/>
        <v>750</v>
      </c>
      <c r="G37" s="20">
        <f t="shared" si="8"/>
        <v>200</v>
      </c>
      <c r="H37" s="20">
        <f t="shared" si="8"/>
        <v>800</v>
      </c>
      <c r="I37" s="20">
        <f t="shared" si="8"/>
        <v>5500</v>
      </c>
      <c r="J37" s="20">
        <f t="shared" si="8"/>
        <v>0</v>
      </c>
      <c r="K37" s="21">
        <f t="shared" si="8"/>
        <v>0</v>
      </c>
      <c r="M37" s="36">
        <f t="shared" ref="M37:S37" si="9">SUM(M21:M36)</f>
        <v>1200</v>
      </c>
      <c r="N37" s="20">
        <f t="shared" si="9"/>
        <v>1600</v>
      </c>
      <c r="O37" s="20">
        <f t="shared" si="9"/>
        <v>6000</v>
      </c>
      <c r="P37" s="20">
        <f t="shared" si="9"/>
        <v>4000</v>
      </c>
      <c r="Q37" s="20">
        <f t="shared" si="9"/>
        <v>3000</v>
      </c>
      <c r="R37" s="20">
        <f t="shared" si="9"/>
        <v>0</v>
      </c>
      <c r="S37" s="21">
        <f t="shared" si="9"/>
        <v>0</v>
      </c>
    </row>
    <row r="38" spans="4:19" s="22" customFormat="1" ht="25" customHeight="1" x14ac:dyDescent="0.35"/>
    <row r="39" spans="4:19" s="17" customFormat="1" ht="25" customHeight="1" x14ac:dyDescent="0.25">
      <c r="D39" s="38" t="s">
        <v>7</v>
      </c>
      <c r="E39" s="39">
        <f>E18-E37</f>
        <v>-1300</v>
      </c>
      <c r="F39" s="39">
        <f t="shared" ref="F39:K39" si="10">F18-F37</f>
        <v>150</v>
      </c>
      <c r="G39" s="39">
        <f t="shared" si="10"/>
        <v>50</v>
      </c>
      <c r="H39" s="39">
        <f t="shared" si="10"/>
        <v>600</v>
      </c>
      <c r="I39" s="39">
        <f t="shared" si="10"/>
        <v>-4400</v>
      </c>
      <c r="J39" s="39">
        <f t="shared" si="10"/>
        <v>0</v>
      </c>
      <c r="K39" s="40">
        <f t="shared" si="10"/>
        <v>0</v>
      </c>
      <c r="M39" s="41">
        <f>M18-M37</f>
        <v>-500</v>
      </c>
      <c r="N39" s="39">
        <f t="shared" ref="N39:S39" si="11">N18-N37</f>
        <v>-700</v>
      </c>
      <c r="O39" s="39">
        <f t="shared" si="11"/>
        <v>-5750</v>
      </c>
      <c r="P39" s="39">
        <f t="shared" si="11"/>
        <v>-2600</v>
      </c>
      <c r="Q39" s="39">
        <f t="shared" si="11"/>
        <v>-1900</v>
      </c>
      <c r="R39" s="39">
        <f t="shared" si="11"/>
        <v>0</v>
      </c>
      <c r="S39" s="40">
        <f t="shared" si="11"/>
        <v>0</v>
      </c>
    </row>
    <row r="40" spans="4:19" s="17" customFormat="1" ht="25" customHeight="1" x14ac:dyDescent="0.25">
      <c r="D40" s="42" t="s">
        <v>2</v>
      </c>
      <c r="E40" s="43">
        <f>D5+E39</f>
        <v>14050</v>
      </c>
      <c r="F40" s="43">
        <f>E6+F39</f>
        <v>14200</v>
      </c>
      <c r="G40" s="43">
        <f t="shared" ref="G40:K40" si="12">F6+G39</f>
        <v>14250</v>
      </c>
      <c r="H40" s="43">
        <f t="shared" si="12"/>
        <v>14850</v>
      </c>
      <c r="I40" s="43">
        <f t="shared" si="12"/>
        <v>10450</v>
      </c>
      <c r="J40" s="43">
        <f t="shared" si="12"/>
        <v>10450</v>
      </c>
      <c r="K40" s="44">
        <f t="shared" si="12"/>
        <v>10450</v>
      </c>
      <c r="M40" s="45">
        <f>K6+M39</f>
        <v>9950</v>
      </c>
      <c r="N40" s="43">
        <f>M6+N39</f>
        <v>9250</v>
      </c>
      <c r="O40" s="43">
        <f t="shared" ref="O40" si="13">N6+O39</f>
        <v>3500</v>
      </c>
      <c r="P40" s="43">
        <f t="shared" ref="P40" si="14">O6+P39</f>
        <v>900</v>
      </c>
      <c r="Q40" s="43">
        <f t="shared" ref="Q40" si="15">P6+Q39</f>
        <v>-1000</v>
      </c>
      <c r="R40" s="43">
        <f t="shared" ref="R40" si="16">Q6+R39</f>
        <v>-1000</v>
      </c>
      <c r="S40" s="44">
        <f t="shared" ref="S40" si="17">R6+S39</f>
        <v>-1000</v>
      </c>
    </row>
    <row r="41" spans="4:19" s="17" customFormat="1" ht="25" customHeight="1" x14ac:dyDescent="0.25">
      <c r="D41" s="46" t="s">
        <v>3</v>
      </c>
      <c r="E41" s="47">
        <v>500</v>
      </c>
      <c r="F41" s="47">
        <v>500</v>
      </c>
      <c r="G41" s="47">
        <v>500</v>
      </c>
      <c r="H41" s="47">
        <v>500</v>
      </c>
      <c r="I41" s="47">
        <v>500</v>
      </c>
      <c r="J41" s="47">
        <v>500</v>
      </c>
      <c r="K41" s="48">
        <v>500</v>
      </c>
      <c r="M41" s="49">
        <v>500</v>
      </c>
      <c r="N41" s="47">
        <v>500</v>
      </c>
      <c r="O41" s="47">
        <v>500</v>
      </c>
      <c r="P41" s="47">
        <v>500</v>
      </c>
      <c r="Q41" s="47">
        <v>500</v>
      </c>
      <c r="R41" s="47">
        <v>500</v>
      </c>
      <c r="S41" s="48">
        <v>500</v>
      </c>
    </row>
    <row r="42" spans="4:19" s="17" customFormat="1" ht="25" customHeight="1" x14ac:dyDescent="0.25">
      <c r="D42" s="50" t="s">
        <v>19</v>
      </c>
      <c r="E42" s="51">
        <f t="shared" ref="E42:K42" si="18">E40-E41</f>
        <v>13550</v>
      </c>
      <c r="F42" s="51">
        <f t="shared" si="18"/>
        <v>13700</v>
      </c>
      <c r="G42" s="51">
        <f t="shared" si="18"/>
        <v>13750</v>
      </c>
      <c r="H42" s="51">
        <f t="shared" si="18"/>
        <v>14350</v>
      </c>
      <c r="I42" s="51">
        <f t="shared" si="18"/>
        <v>9950</v>
      </c>
      <c r="J42" s="51">
        <f t="shared" si="18"/>
        <v>9950</v>
      </c>
      <c r="K42" s="52">
        <f t="shared" si="18"/>
        <v>9950</v>
      </c>
      <c r="M42" s="53">
        <f>M40-M41</f>
        <v>9450</v>
      </c>
      <c r="N42" s="51">
        <f t="shared" ref="N42:S42" si="19">N40-N41</f>
        <v>8750</v>
      </c>
      <c r="O42" s="51">
        <f t="shared" si="19"/>
        <v>3000</v>
      </c>
      <c r="P42" s="51">
        <f t="shared" si="19"/>
        <v>400</v>
      </c>
      <c r="Q42" s="51">
        <f t="shared" si="19"/>
        <v>-1500</v>
      </c>
      <c r="R42" s="51">
        <f t="shared" si="19"/>
        <v>-1500</v>
      </c>
      <c r="S42" s="52">
        <f t="shared" si="19"/>
        <v>-1500</v>
      </c>
    </row>
  </sheetData>
  <mergeCells count="4">
    <mergeCell ref="A4:B4"/>
    <mergeCell ref="A20:B20"/>
    <mergeCell ref="A21:B21"/>
    <mergeCell ref="A2:I2"/>
  </mergeCells>
  <conditionalFormatting sqref="E5:K5">
    <cfRule type="cellIs" dxfId="5" priority="5" operator="equal">
      <formula>$B$6</formula>
    </cfRule>
  </conditionalFormatting>
  <conditionalFormatting sqref="E40:K40 E42:K42">
    <cfRule type="cellIs" dxfId="4" priority="7" operator="lessThan">
      <formula>0</formula>
    </cfRule>
  </conditionalFormatting>
  <conditionalFormatting sqref="E42:K42">
    <cfRule type="cellIs" dxfId="3" priority="8" operator="greaterThan">
      <formula>0</formula>
    </cfRule>
  </conditionalFormatting>
  <conditionalFormatting sqref="M5:S5">
    <cfRule type="cellIs" dxfId="2" priority="1" operator="equal">
      <formula>$B$6</formula>
    </cfRule>
  </conditionalFormatting>
  <conditionalFormatting sqref="M40:S40 M42:S42">
    <cfRule type="cellIs" dxfId="1" priority="2" operator="lessThan">
      <formula>0</formula>
    </cfRule>
  </conditionalFormatting>
  <conditionalFormatting sqref="M42:S42">
    <cfRule type="cellIs" dxfId="0" priority="3" operator="greaterThan">
      <formula>0</formula>
    </cfRule>
  </conditionalFormatting>
  <dataValidations count="3">
    <dataValidation type="custom" allowBlank="1" showInputMessage="1" showErrorMessage="1" sqref="E18:K18 M18:S18" xr:uid="{7065273C-66A3-4409-B884-7282DB578AA4}">
      <formula1>SUM(E9:E17)</formula1>
    </dataValidation>
    <dataValidation type="decimal" operator="equal" allowBlank="1" showInputMessage="1" showErrorMessage="1" sqref="F6:K6 N6:S6" xr:uid="{31A3449D-9885-4E80-9ACB-9DF3E98A021B}">
      <formula1>E40</formula1>
    </dataValidation>
    <dataValidation type="decimal" operator="equal" allowBlank="1" showInputMessage="1" showErrorMessage="1" sqref="E37:K37 M37:S37" xr:uid="{A7DD5C6E-027D-4104-907A-E770D550618F}">
      <formula1>SUM(E21:E36)</formula1>
    </dataValidation>
  </dataValidations>
  <printOptions horizontalCentered="1" verticalCentered="1"/>
  <pageMargins left="0" right="0" top="0.94488188976377963" bottom="0.98425196850393704" header="0.51181102362204722" footer="0.51181102362204722"/>
  <pageSetup paperSize="9" scale="24" orientation="landscape" horizontalDpi="300" verticalDpi="300" r:id="rId1"/>
  <headerFooter alignWithMargins="0">
    <oddFooter>&amp;Lwww.business-wissen.de&amp;R&amp;Z&amp;F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4BD1B-50EA-4FC1-98EF-33728E85C34A}">
  <dimension ref="B2:B24"/>
  <sheetViews>
    <sheetView workbookViewId="0"/>
  </sheetViews>
  <sheetFormatPr baseColWidth="10" defaultRowHeight="12.5" x14ac:dyDescent="0.25"/>
  <cols>
    <col min="2" max="2" width="99.54296875" customWidth="1"/>
  </cols>
  <sheetData>
    <row r="2" spans="2:2" ht="36" x14ac:dyDescent="0.25">
      <c r="B2" s="65" t="s">
        <v>38</v>
      </c>
    </row>
    <row r="3" spans="2:2" ht="15.5" x14ac:dyDescent="0.25">
      <c r="B3" s="66"/>
    </row>
    <row r="4" spans="2:2" ht="15.5" x14ac:dyDescent="0.25">
      <c r="B4" s="66" t="s">
        <v>39</v>
      </c>
    </row>
    <row r="5" spans="2:2" ht="15.5" x14ac:dyDescent="0.25">
      <c r="B5" s="66" t="s">
        <v>40</v>
      </c>
    </row>
    <row r="6" spans="2:2" ht="15.5" x14ac:dyDescent="0.25">
      <c r="B6" s="67" t="s">
        <v>41</v>
      </c>
    </row>
    <row r="7" spans="2:2" ht="15.5" x14ac:dyDescent="0.25">
      <c r="B7" s="67" t="s">
        <v>42</v>
      </c>
    </row>
    <row r="8" spans="2:2" ht="15.5" x14ac:dyDescent="0.25">
      <c r="B8" s="67" t="s">
        <v>43</v>
      </c>
    </row>
    <row r="9" spans="2:2" ht="15.5" x14ac:dyDescent="0.25">
      <c r="B9" s="66" t="s">
        <v>44</v>
      </c>
    </row>
    <row r="10" spans="2:2" ht="62" x14ac:dyDescent="0.25">
      <c r="B10" s="66" t="s">
        <v>45</v>
      </c>
    </row>
    <row r="11" spans="2:2" ht="15.5" x14ac:dyDescent="0.25">
      <c r="B11" s="66" t="s">
        <v>46</v>
      </c>
    </row>
    <row r="12" spans="2:2" ht="15.5" x14ac:dyDescent="0.25">
      <c r="B12" s="67" t="s">
        <v>47</v>
      </c>
    </row>
    <row r="13" spans="2:2" ht="15.5" x14ac:dyDescent="0.25">
      <c r="B13" s="67" t="s">
        <v>48</v>
      </c>
    </row>
    <row r="14" spans="2:2" ht="15.5" x14ac:dyDescent="0.25">
      <c r="B14" s="67" t="s">
        <v>49</v>
      </c>
    </row>
    <row r="15" spans="2:2" ht="41.5" customHeight="1" x14ac:dyDescent="0.25">
      <c r="B15" s="66" t="s">
        <v>50</v>
      </c>
    </row>
    <row r="16" spans="2:2" ht="62" x14ac:dyDescent="0.25">
      <c r="B16" s="66" t="s">
        <v>51</v>
      </c>
    </row>
    <row r="17" spans="2:2" ht="56.5" customHeight="1" x14ac:dyDescent="0.25">
      <c r="B17" s="66" t="s">
        <v>52</v>
      </c>
    </row>
    <row r="18" spans="2:2" ht="88.5" customHeight="1" x14ac:dyDescent="0.25">
      <c r="B18" s="66" t="s">
        <v>53</v>
      </c>
    </row>
    <row r="19" spans="2:2" ht="15.5" x14ac:dyDescent="0.25">
      <c r="B19" s="66" t="s">
        <v>54</v>
      </c>
    </row>
    <row r="20" spans="2:2" ht="15.5" x14ac:dyDescent="0.25">
      <c r="B20" s="67" t="s">
        <v>55</v>
      </c>
    </row>
    <row r="21" spans="2:2" ht="15.5" x14ac:dyDescent="0.25">
      <c r="B21" s="67" t="s">
        <v>56</v>
      </c>
    </row>
    <row r="22" spans="2:2" ht="15.5" x14ac:dyDescent="0.25">
      <c r="B22" s="67" t="s">
        <v>57</v>
      </c>
    </row>
    <row r="23" spans="2:2" ht="75.5" customHeight="1" x14ac:dyDescent="0.25">
      <c r="B23" s="66" t="s">
        <v>58</v>
      </c>
    </row>
    <row r="24" spans="2:2" ht="70.5" customHeight="1" x14ac:dyDescent="0.25">
      <c r="B24" s="66" t="s">
        <v>59</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Finanzplan Tagesbasis</vt:lpstr>
      <vt:lpstr>Hinweise</vt:lpstr>
      <vt:lpstr>'Finanzplan Tagesbasis'!Druckbereich</vt:lpstr>
      <vt:lpstr>'Finanzplan Tagesbasis'!Drucktitel</vt:lpstr>
    </vt:vector>
  </TitlesOfParts>
  <Company>b-wise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Liquiditätsplanung auf Tagesbasis für zwei Wochen: Entwicklung Kassenbestand (Plan-Ist)</dc:title>
  <dc:subject>Finanzplan</dc:subject>
  <dc:creator>www.business-wissen.de</dc:creator>
  <cp:lastModifiedBy>Jürgen Fleig</cp:lastModifiedBy>
  <cp:lastPrinted>2016-06-01T07:25:26Z</cp:lastPrinted>
  <dcterms:created xsi:type="dcterms:W3CDTF">2011-11-11T19:43:16Z</dcterms:created>
  <dcterms:modified xsi:type="dcterms:W3CDTF">2025-04-17T08:20:17Z</dcterms:modified>
</cp:coreProperties>
</file>